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8_AGOSTO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definedNames>
    <definedName name="_xlnm.Print_Area" localSheetId="0">'Serie 2020'!$A$1:$O$46</definedName>
  </definedNames>
  <calcPr calcId="162913"/>
</workbook>
</file>

<file path=xl/calcChain.xml><?xml version="1.0" encoding="utf-8"?>
<calcChain xmlns="http://schemas.openxmlformats.org/spreadsheetml/2006/main">
  <c r="J39" i="6" l="1"/>
  <c r="J32" i="6"/>
  <c r="J28" i="6"/>
  <c r="I32" i="6"/>
  <c r="I39" i="6"/>
  <c r="J18" i="6"/>
  <c r="J14" i="6" s="1"/>
  <c r="J15" i="6"/>
  <c r="C21" i="6"/>
  <c r="D21" i="6"/>
  <c r="E21" i="6"/>
  <c r="F21" i="6"/>
  <c r="G21" i="6"/>
  <c r="H21" i="6"/>
  <c r="I21" i="6"/>
  <c r="O27" i="6"/>
  <c r="J21" i="6"/>
  <c r="I28" i="6" l="1"/>
  <c r="I15" i="6"/>
  <c r="I18" i="6"/>
  <c r="I14" i="6" l="1"/>
  <c r="H18" i="6"/>
  <c r="H15" i="6"/>
  <c r="H14" i="6" l="1"/>
  <c r="H39" i="6" l="1"/>
  <c r="H32" i="6"/>
  <c r="H28" i="6"/>
  <c r="G18" i="6" l="1"/>
  <c r="G15" i="6"/>
  <c r="G14" i="6" l="1"/>
  <c r="G28" i="6"/>
  <c r="G32" i="6"/>
  <c r="G39" i="6"/>
  <c r="F32" i="6" l="1"/>
  <c r="F28" i="6"/>
  <c r="F39" i="6"/>
  <c r="F18" i="6"/>
  <c r="F15" i="6"/>
  <c r="F14" i="6" l="1"/>
  <c r="E18" i="6"/>
  <c r="E15" i="6"/>
  <c r="E14" i="6" s="1"/>
  <c r="E32" i="6" l="1"/>
  <c r="E28" i="6"/>
  <c r="E39" i="6"/>
  <c r="D18" i="6" l="1"/>
  <c r="D15" i="6"/>
  <c r="D14" i="6" s="1"/>
  <c r="D39" i="6"/>
  <c r="C39" i="6" l="1"/>
  <c r="D38" i="6"/>
  <c r="D37" i="6"/>
  <c r="D36" i="6"/>
  <c r="D35" i="6"/>
  <c r="D34" i="6"/>
  <c r="D32" i="6" s="1"/>
  <c r="D33" i="6"/>
  <c r="D31" i="6" l="1"/>
  <c r="D30" i="6"/>
  <c r="D29" i="6"/>
  <c r="D28" i="6" l="1"/>
  <c r="C15" i="6"/>
  <c r="C18" i="6"/>
  <c r="C14" i="6" l="1"/>
  <c r="C32" i="6"/>
  <c r="C28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<sst xmlns="http://schemas.openxmlformats.org/spreadsheetml/2006/main" count="61" uniqueCount="53">
  <si>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</si>
  <si>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</si>
  <si>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</si>
  <si>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</si>
  <si>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</si>
  <si>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</si>
  <si>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</si>
  <si>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</si>
  <si>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</si>
  <si>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</si>
  <si>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</si>
  <si>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</si>
  <si>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</si>
  <si>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</si>
  <si>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</si>
  <si>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</si>
  <si>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</si>
  <si>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</si>
  <si>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</si>
  <si>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</si>
  <si>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</si>
  <si>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</si>
  <si>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</si>
  <si>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</si>
  <si>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</si>
  <si>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</si>
  <si>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</si>
  <si>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</si>
  <si>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</si>
  <si>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</si>
  <si>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</si>
  <si>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</si>
  <si>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</si>
  <si>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</si>
  <si>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</si>
  <si>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</si>
  <si>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</si>
  <si>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</si>
  <si>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</si>
  <si>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</si>
  <si>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</si>
  <si>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</si>
  <si>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</si>
  <si>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</si>
  <si>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</si>
  <si>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</si>
  <si>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</si>
  <si>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</si>
  <si>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</si>
  <si>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</si>
  <si>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</si>
  <si>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</si>
  <si>
    <t>Fluidos Petroleros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</si>
</sst>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5" zoomScaleNormal="100" zoomScaleSheetLayoutView="115" workbookViewId="0">
      <selection activeCell="I11" sqref="I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92" t="s">
        <v>47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8104" ht="21.75" x14ac:dyDescent="0.2">
      <c r="A4" s="93" t="s">
        <v>49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33" customFormat="1" ht="32.25" customHeight="1" x14ac:dyDescent="0.2">
      <c r="A6" s="90" t="s">
        <v>1</v>
      </c>
      <c r="B6" s="91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100</v>
      </c>
      <c r="J8" s="65">
        <f t="shared" si="0"/>
        <v>97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833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>
        <v>89</v>
      </c>
      <c r="J9" s="22">
        <v>87</v>
      </c>
      <c r="K9" s="22"/>
      <c r="L9" s="22"/>
      <c r="M9" s="22"/>
      <c r="N9" s="22"/>
      <c r="O9" s="75">
        <f>SUM(C9:N9)</f>
        <v>731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>
        <v>11</v>
      </c>
      <c r="J10" s="22">
        <v>10</v>
      </c>
      <c r="K10" s="22"/>
      <c r="L10" s="22"/>
      <c r="M10" s="22"/>
      <c r="N10" s="22"/>
      <c r="O10" s="75">
        <f>SUM(C10:N10)</f>
        <v>102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>
        <v>0</v>
      </c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>
        <v>0</v>
      </c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J14" si="1">SUM(C15+C18)</f>
        <v>1940744.23</v>
      </c>
      <c r="D14" s="66">
        <f t="shared" si="1"/>
        <v>1855911</v>
      </c>
      <c r="E14" s="66">
        <f t="shared" si="1"/>
        <v>1910133.125</v>
      </c>
      <c r="F14" s="66">
        <f t="shared" si="1"/>
        <v>1579217</v>
      </c>
      <c r="G14" s="66">
        <f t="shared" si="1"/>
        <v>1628983</v>
      </c>
      <c r="H14" s="66">
        <f t="shared" si="1"/>
        <v>1480170</v>
      </c>
      <c r="I14" s="66">
        <f t="shared" si="1"/>
        <v>1600250</v>
      </c>
      <c r="J14" s="66">
        <f t="shared" si="1"/>
        <v>1569274</v>
      </c>
      <c r="K14" s="66"/>
      <c r="L14" s="66"/>
      <c r="M14" s="66"/>
      <c r="N14" s="66"/>
      <c r="O14" s="74">
        <f t="shared" ref="O14:O20" si="2">SUM(C14:N14)</f>
        <v>13564682.355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J15" si="3">SUM(C16:C17)</f>
        <v>1592527</v>
      </c>
      <c r="D15" s="58">
        <f t="shared" si="3"/>
        <v>1414952</v>
      </c>
      <c r="E15" s="58">
        <f t="shared" si="3"/>
        <v>1409707.125</v>
      </c>
      <c r="F15" s="58">
        <f t="shared" si="3"/>
        <v>1305808</v>
      </c>
      <c r="G15" s="58">
        <f t="shared" si="3"/>
        <v>1291105</v>
      </c>
      <c r="H15" s="58">
        <f t="shared" si="3"/>
        <v>1070247</v>
      </c>
      <c r="I15" s="58">
        <f t="shared" si="3"/>
        <v>1229389</v>
      </c>
      <c r="J15" s="58">
        <f t="shared" si="3"/>
        <v>1186823</v>
      </c>
      <c r="K15" s="59"/>
      <c r="L15" s="59"/>
      <c r="M15" s="59"/>
      <c r="N15" s="59"/>
      <c r="O15" s="78">
        <f t="shared" si="2"/>
        <v>10500558.125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1026103</v>
      </c>
      <c r="D16" s="61">
        <v>880780</v>
      </c>
      <c r="E16" s="56">
        <v>880742</v>
      </c>
      <c r="F16" s="22">
        <v>847344</v>
      </c>
      <c r="G16" s="22">
        <v>841608</v>
      </c>
      <c r="H16" s="22">
        <v>600136</v>
      </c>
      <c r="I16" s="22">
        <v>726812</v>
      </c>
      <c r="J16" s="22">
        <v>770453</v>
      </c>
      <c r="K16" s="56"/>
      <c r="L16" s="22"/>
      <c r="M16" s="22"/>
      <c r="N16" s="22"/>
      <c r="O16" s="75">
        <f t="shared" si="2"/>
        <v>6573978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566424</v>
      </c>
      <c r="D17" s="61">
        <v>534172</v>
      </c>
      <c r="E17" s="56">
        <v>528965.125</v>
      </c>
      <c r="F17" s="22">
        <v>458464</v>
      </c>
      <c r="G17" s="22">
        <v>449497</v>
      </c>
      <c r="H17" s="22">
        <v>470111</v>
      </c>
      <c r="I17" s="22">
        <v>502577</v>
      </c>
      <c r="J17" s="22">
        <v>416370</v>
      </c>
      <c r="K17" s="56"/>
      <c r="L17" s="22"/>
      <c r="M17" s="22"/>
      <c r="N17" s="22"/>
      <c r="O17" s="75">
        <f t="shared" si="2"/>
        <v>3926580.125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J18" si="4">SUM(C19:C20)</f>
        <v>348217.23</v>
      </c>
      <c r="D18" s="58">
        <f t="shared" si="4"/>
        <v>440959</v>
      </c>
      <c r="E18" s="58">
        <f t="shared" si="4"/>
        <v>500426</v>
      </c>
      <c r="F18" s="58">
        <f t="shared" si="4"/>
        <v>273409</v>
      </c>
      <c r="G18" s="58">
        <f t="shared" si="4"/>
        <v>337878</v>
      </c>
      <c r="H18" s="58">
        <f t="shared" si="4"/>
        <v>409923</v>
      </c>
      <c r="I18" s="58">
        <f t="shared" si="4"/>
        <v>370861</v>
      </c>
      <c r="J18" s="58">
        <f t="shared" si="4"/>
        <v>382451</v>
      </c>
      <c r="K18" s="58"/>
      <c r="L18" s="58"/>
      <c r="M18" s="58"/>
      <c r="N18" s="58"/>
      <c r="O18" s="78">
        <f t="shared" si="2"/>
        <v>3064124.23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327017.23</v>
      </c>
      <c r="D19" s="61">
        <v>385383</v>
      </c>
      <c r="E19" s="56">
        <v>485721</v>
      </c>
      <c r="F19" s="22">
        <v>273409</v>
      </c>
      <c r="G19" s="22">
        <v>316063</v>
      </c>
      <c r="H19" s="22">
        <v>372832</v>
      </c>
      <c r="I19" s="22">
        <v>351004</v>
      </c>
      <c r="J19" s="22">
        <v>365834</v>
      </c>
      <c r="K19" s="56"/>
      <c r="L19" s="22"/>
      <c r="M19" s="22"/>
      <c r="N19" s="22"/>
      <c r="O19" s="75">
        <f t="shared" si="2"/>
        <v>2877263.23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21200</v>
      </c>
      <c r="D20" s="61">
        <v>55576</v>
      </c>
      <c r="E20" s="56">
        <v>14705</v>
      </c>
      <c r="F20" s="22">
        <v>0</v>
      </c>
      <c r="G20" s="22">
        <v>21815</v>
      </c>
      <c r="H20" s="22">
        <v>37091</v>
      </c>
      <c r="I20" s="22">
        <v>19857</v>
      </c>
      <c r="J20" s="22">
        <v>16617</v>
      </c>
      <c r="K20" s="56"/>
      <c r="L20" s="22"/>
      <c r="M20" s="22"/>
      <c r="N20" s="22"/>
      <c r="O20" s="75">
        <f t="shared" si="2"/>
        <v>186861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I21" si="5">SUM(C22:C27)</f>
        <v>1940744</v>
      </c>
      <c r="D21" s="66">
        <f t="shared" si="5"/>
        <v>1855911</v>
      </c>
      <c r="E21" s="66">
        <f t="shared" si="5"/>
        <v>1910133.125</v>
      </c>
      <c r="F21" s="66">
        <f t="shared" si="5"/>
        <v>1579217</v>
      </c>
      <c r="G21" s="66">
        <f t="shared" si="5"/>
        <v>1628983</v>
      </c>
      <c r="H21" s="66">
        <f t="shared" si="5"/>
        <v>1480170</v>
      </c>
      <c r="I21" s="66">
        <f t="shared" si="5"/>
        <v>1600250</v>
      </c>
      <c r="J21" s="66">
        <f>SUM(J22:J27)</f>
        <v>1569274</v>
      </c>
      <c r="K21" s="66"/>
      <c r="L21" s="66"/>
      <c r="M21" s="66"/>
      <c r="N21" s="66"/>
      <c r="O21" s="74">
        <f>SUM(C21:N21)</f>
        <v>13564682.125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>
        <v>248365</v>
      </c>
      <c r="J22" s="22">
        <v>147161</v>
      </c>
      <c r="K22" s="56"/>
      <c r="L22" s="22"/>
      <c r="M22" s="22"/>
      <c r="N22" s="22"/>
      <c r="O22" s="75">
        <f t="shared" ref="O22:O27" si="6">SUM(C22:N22)</f>
        <v>1663602.125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>
        <v>497746</v>
      </c>
      <c r="J23" s="22">
        <v>521314</v>
      </c>
      <c r="K23" s="56"/>
      <c r="L23" s="22"/>
      <c r="M23" s="22"/>
      <c r="N23" s="22"/>
      <c r="O23" s="75">
        <f t="shared" si="6"/>
        <v>4119275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>
        <v>0</v>
      </c>
      <c r="J24" s="22">
        <v>0</v>
      </c>
      <c r="K24" s="56"/>
      <c r="L24" s="22"/>
      <c r="M24" s="22"/>
      <c r="N24" s="22"/>
      <c r="O24" s="75">
        <f t="shared" si="6"/>
        <v>154094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>
        <v>593802</v>
      </c>
      <c r="J25" s="22">
        <v>697197</v>
      </c>
      <c r="K25" s="56"/>
      <c r="L25" s="22"/>
      <c r="M25" s="22"/>
      <c r="N25" s="22"/>
      <c r="O25" s="75">
        <f t="shared" si="6"/>
        <v>5750910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>
        <v>57268</v>
      </c>
      <c r="J26" s="22">
        <v>64121</v>
      </c>
      <c r="K26" s="56"/>
      <c r="L26" s="22"/>
      <c r="M26" s="22"/>
      <c r="N26" s="22"/>
      <c r="O26" s="75">
        <f t="shared" si="6"/>
        <v>445326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x14ac:dyDescent="0.2">
      <c r="A27" s="69"/>
      <c r="B27" s="21" t="s">
        <v>52</v>
      </c>
      <c r="C27" s="56">
        <v>209130</v>
      </c>
      <c r="D27" s="56">
        <v>259351</v>
      </c>
      <c r="E27" s="56">
        <v>133968</v>
      </c>
      <c r="F27" s="22">
        <v>128806</v>
      </c>
      <c r="G27" s="22">
        <v>209072</v>
      </c>
      <c r="H27" s="22">
        <v>148598</v>
      </c>
      <c r="I27" s="22">
        <v>203069</v>
      </c>
      <c r="J27" s="22">
        <v>139481</v>
      </c>
      <c r="K27" s="56"/>
      <c r="L27" s="22"/>
      <c r="M27" s="22"/>
      <c r="N27" s="22"/>
      <c r="O27" s="75">
        <f t="shared" si="6"/>
        <v>1431475</v>
      </c>
      <c r="P27" s="40"/>
      <c r="Q27" s="80"/>
      <c r="R27" s="8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68" t="s">
        <v>12</v>
      </c>
      <c r="B28" s="4"/>
      <c r="C28" s="66">
        <f t="shared" ref="C28:J28" si="7">SUM(C29:C31)</f>
        <v>119432</v>
      </c>
      <c r="D28" s="66">
        <f t="shared" si="7"/>
        <v>88923</v>
      </c>
      <c r="E28" s="66">
        <f t="shared" si="7"/>
        <v>67573</v>
      </c>
      <c r="F28" s="66">
        <f t="shared" si="7"/>
        <v>90910</v>
      </c>
      <c r="G28" s="66">
        <f t="shared" si="7"/>
        <v>82505</v>
      </c>
      <c r="H28" s="66">
        <f t="shared" si="7"/>
        <v>74246</v>
      </c>
      <c r="I28" s="66">
        <f t="shared" si="7"/>
        <v>82912</v>
      </c>
      <c r="J28" s="66">
        <f t="shared" si="7"/>
        <v>89995</v>
      </c>
      <c r="K28" s="66"/>
      <c r="L28" s="66"/>
      <c r="M28" s="66"/>
      <c r="N28" s="66"/>
      <c r="O28" s="74">
        <f>SUM(C28:N28)</f>
        <v>696496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40266</v>
      </c>
      <c r="D29" s="56">
        <f>72775-C29</f>
        <v>32509</v>
      </c>
      <c r="E29" s="56">
        <v>21359</v>
      </c>
      <c r="F29" s="56">
        <v>33668</v>
      </c>
      <c r="G29" s="56">
        <v>30503</v>
      </c>
      <c r="H29" s="56">
        <v>22790</v>
      </c>
      <c r="I29" s="56">
        <v>29786</v>
      </c>
      <c r="J29" s="56">
        <v>31854</v>
      </c>
      <c r="K29" s="56"/>
      <c r="L29" s="56"/>
      <c r="M29" s="56"/>
      <c r="N29" s="56"/>
      <c r="O29" s="75">
        <f>SUM(C29:N29)</f>
        <v>242735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40505</v>
      </c>
      <c r="D30" s="56">
        <f>64795-C30</f>
        <v>24290</v>
      </c>
      <c r="E30" s="56">
        <v>21328</v>
      </c>
      <c r="F30" s="56">
        <v>28879</v>
      </c>
      <c r="G30" s="56">
        <v>23259</v>
      </c>
      <c r="H30" s="56">
        <v>21458</v>
      </c>
      <c r="I30" s="56">
        <v>23626</v>
      </c>
      <c r="J30" s="56">
        <v>28170</v>
      </c>
      <c r="K30" s="56"/>
      <c r="L30" s="56"/>
      <c r="M30" s="56"/>
      <c r="N30" s="56"/>
      <c r="O30" s="75">
        <f>SUM(C30:N30)</f>
        <v>211515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37</v>
      </c>
      <c r="C31" s="56">
        <v>38661</v>
      </c>
      <c r="D31" s="56">
        <f>70785-C31</f>
        <v>32124</v>
      </c>
      <c r="E31" s="56">
        <v>24886</v>
      </c>
      <c r="F31" s="56">
        <v>28363</v>
      </c>
      <c r="G31" s="56">
        <v>28743</v>
      </c>
      <c r="H31" s="56">
        <v>29998</v>
      </c>
      <c r="I31" s="56">
        <v>29500</v>
      </c>
      <c r="J31" s="56">
        <v>29971</v>
      </c>
      <c r="K31" s="56"/>
      <c r="L31" s="56"/>
      <c r="M31" s="56"/>
      <c r="N31" s="56"/>
      <c r="O31" s="75">
        <f>SUM(C31:N31)</f>
        <v>242246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68" t="s">
        <v>12</v>
      </c>
      <c r="B32" s="4"/>
      <c r="C32" s="66">
        <f t="shared" ref="C32:J32" si="8">SUM(C33:C38)</f>
        <v>119432</v>
      </c>
      <c r="D32" s="66">
        <f t="shared" si="8"/>
        <v>88923</v>
      </c>
      <c r="E32" s="66">
        <f t="shared" si="8"/>
        <v>67573</v>
      </c>
      <c r="F32" s="66">
        <f t="shared" si="8"/>
        <v>90910</v>
      </c>
      <c r="G32" s="66">
        <f t="shared" si="8"/>
        <v>82505</v>
      </c>
      <c r="H32" s="66">
        <f t="shared" si="8"/>
        <v>74246</v>
      </c>
      <c r="I32" s="66">
        <f t="shared" si="8"/>
        <v>82912</v>
      </c>
      <c r="J32" s="66">
        <f t="shared" si="8"/>
        <v>89995</v>
      </c>
      <c r="K32" s="66"/>
      <c r="L32" s="66"/>
      <c r="M32" s="66"/>
      <c r="N32" s="66"/>
      <c r="O32" s="74">
        <f t="shared" ref="O32" si="9">SUM(O33:O38)</f>
        <v>696496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38</v>
      </c>
      <c r="C33" s="22">
        <v>39363</v>
      </c>
      <c r="D33" s="22">
        <f>14233+17818</f>
        <v>32051</v>
      </c>
      <c r="E33" s="22">
        <v>20528</v>
      </c>
      <c r="F33" s="22">
        <v>32919</v>
      </c>
      <c r="G33" s="22">
        <v>28041</v>
      </c>
      <c r="H33" s="22">
        <v>20181</v>
      </c>
      <c r="I33" s="22">
        <v>28357</v>
      </c>
      <c r="J33" s="22">
        <v>30760</v>
      </c>
      <c r="K33" s="22"/>
      <c r="L33" s="22"/>
      <c r="M33" s="22"/>
      <c r="N33" s="22"/>
      <c r="O33" s="75">
        <f t="shared" ref="O33:O38" si="10">SUM(C33:N33)</f>
        <v>232200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39</v>
      </c>
      <c r="C34" s="22">
        <v>903</v>
      </c>
      <c r="D34" s="22">
        <f>389+69</f>
        <v>458</v>
      </c>
      <c r="E34" s="22">
        <v>831</v>
      </c>
      <c r="F34" s="22">
        <v>749</v>
      </c>
      <c r="G34" s="22">
        <v>2462</v>
      </c>
      <c r="H34" s="22">
        <v>2609</v>
      </c>
      <c r="I34" s="22">
        <v>1429</v>
      </c>
      <c r="J34" s="22">
        <v>1094</v>
      </c>
      <c r="K34" s="22"/>
      <c r="L34" s="22"/>
      <c r="M34" s="22"/>
      <c r="N34" s="22"/>
      <c r="O34" s="75">
        <f t="shared" si="10"/>
        <v>10535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40</v>
      </c>
      <c r="C35" s="22">
        <v>4727</v>
      </c>
      <c r="D35" s="22">
        <f>2181+3314</f>
        <v>5495</v>
      </c>
      <c r="E35" s="22">
        <v>5131</v>
      </c>
      <c r="F35" s="22">
        <v>4230</v>
      </c>
      <c r="G35" s="22">
        <v>3332</v>
      </c>
      <c r="H35" s="22">
        <v>3435</v>
      </c>
      <c r="I35" s="22">
        <v>4974</v>
      </c>
      <c r="J35" s="22">
        <v>4639</v>
      </c>
      <c r="K35" s="22"/>
      <c r="L35" s="22"/>
      <c r="M35" s="22"/>
      <c r="N35" s="22"/>
      <c r="O35" s="75">
        <f t="shared" si="10"/>
        <v>35963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41</v>
      </c>
      <c r="C36" s="22">
        <v>35778</v>
      </c>
      <c r="D36" s="22">
        <f>12181+6614</f>
        <v>18795</v>
      </c>
      <c r="E36" s="22">
        <v>16197</v>
      </c>
      <c r="F36" s="22">
        <v>24649</v>
      </c>
      <c r="G36" s="22">
        <v>19927</v>
      </c>
      <c r="H36" s="22">
        <v>18023</v>
      </c>
      <c r="I36" s="22">
        <v>18652</v>
      </c>
      <c r="J36" s="22">
        <v>23531</v>
      </c>
      <c r="K36" s="22"/>
      <c r="L36" s="22"/>
      <c r="M36" s="22"/>
      <c r="N36" s="22"/>
      <c r="O36" s="75">
        <f t="shared" si="10"/>
        <v>175552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42</v>
      </c>
      <c r="C37" s="22">
        <v>23143</v>
      </c>
      <c r="D37" s="22">
        <f>8945+9877</f>
        <v>18822</v>
      </c>
      <c r="E37" s="22">
        <v>15851</v>
      </c>
      <c r="F37" s="22">
        <v>18676</v>
      </c>
      <c r="G37" s="22">
        <v>14480</v>
      </c>
      <c r="H37" s="22">
        <v>13446</v>
      </c>
      <c r="I37" s="22">
        <v>16687</v>
      </c>
      <c r="J37" s="22">
        <v>18073</v>
      </c>
      <c r="K37" s="22"/>
      <c r="L37" s="22"/>
      <c r="M37" s="22"/>
      <c r="N37" s="22"/>
      <c r="O37" s="75">
        <f t="shared" si="10"/>
        <v>139178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43</v>
      </c>
      <c r="C38" s="22">
        <v>15518</v>
      </c>
      <c r="D38" s="22">
        <f>1877+11425</f>
        <v>13302</v>
      </c>
      <c r="E38" s="22">
        <v>9035</v>
      </c>
      <c r="F38" s="22">
        <v>9687</v>
      </c>
      <c r="G38" s="22">
        <v>14263</v>
      </c>
      <c r="H38" s="22">
        <v>16552</v>
      </c>
      <c r="I38" s="22">
        <v>12813</v>
      </c>
      <c r="J38" s="22">
        <v>11898</v>
      </c>
      <c r="K38" s="22"/>
      <c r="L38" s="22"/>
      <c r="M38" s="22"/>
      <c r="N38" s="22"/>
      <c r="O38" s="75">
        <f t="shared" si="10"/>
        <v>103068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68" t="s">
        <v>14</v>
      </c>
      <c r="B39" s="4"/>
      <c r="C39" s="66">
        <f t="shared" ref="C39:J39" si="11">SUM(C40:C42)</f>
        <v>31022</v>
      </c>
      <c r="D39" s="66">
        <f t="shared" si="11"/>
        <v>30983</v>
      </c>
      <c r="E39" s="66">
        <f t="shared" si="11"/>
        <v>40064</v>
      </c>
      <c r="F39" s="66">
        <f t="shared" si="11"/>
        <v>15994</v>
      </c>
      <c r="G39" s="66">
        <f t="shared" si="11"/>
        <v>16407</v>
      </c>
      <c r="H39" s="66">
        <f t="shared" si="11"/>
        <v>14358</v>
      </c>
      <c r="I39" s="66">
        <f t="shared" si="11"/>
        <v>22716</v>
      </c>
      <c r="J39" s="66">
        <f t="shared" si="11"/>
        <v>21387</v>
      </c>
      <c r="K39" s="66"/>
      <c r="L39" s="66"/>
      <c r="M39" s="66"/>
      <c r="N39" s="66"/>
      <c r="O39" s="74">
        <f t="shared" ref="O39" si="12">O40+O41+O42</f>
        <v>192931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16976</v>
      </c>
      <c r="D40" s="56">
        <v>11866</v>
      </c>
      <c r="E40" s="56">
        <v>15266</v>
      </c>
      <c r="F40" s="22">
        <v>12164</v>
      </c>
      <c r="G40" s="22">
        <v>14271</v>
      </c>
      <c r="H40" s="22">
        <v>6459</v>
      </c>
      <c r="I40" s="22">
        <v>8756</v>
      </c>
      <c r="J40" s="22">
        <v>6775</v>
      </c>
      <c r="K40" s="56"/>
      <c r="L40" s="22"/>
      <c r="M40" s="22"/>
      <c r="N40" s="22"/>
      <c r="O40" s="75">
        <f t="shared" ref="O40:O42" si="13">SUM(C40:N40)</f>
        <v>92533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14007</v>
      </c>
      <c r="D41" s="56">
        <v>19078</v>
      </c>
      <c r="E41" s="56">
        <v>24798</v>
      </c>
      <c r="F41" s="22">
        <v>3694</v>
      </c>
      <c r="G41" s="22">
        <v>2000</v>
      </c>
      <c r="H41" s="22">
        <v>7899</v>
      </c>
      <c r="I41" s="22">
        <v>13959</v>
      </c>
      <c r="J41" s="22">
        <v>14581</v>
      </c>
      <c r="K41" s="56"/>
      <c r="L41" s="22"/>
      <c r="M41" s="22"/>
      <c r="N41" s="22"/>
      <c r="O41" s="75">
        <f t="shared" si="13"/>
        <v>100016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37</v>
      </c>
      <c r="C42" s="56">
        <v>39</v>
      </c>
      <c r="D42" s="56">
        <v>39</v>
      </c>
      <c r="E42" s="56">
        <v>0</v>
      </c>
      <c r="F42" s="22">
        <v>136</v>
      </c>
      <c r="G42" s="22">
        <v>136</v>
      </c>
      <c r="H42" s="22">
        <v>0</v>
      </c>
      <c r="I42" s="22">
        <v>1</v>
      </c>
      <c r="J42" s="22">
        <v>31</v>
      </c>
      <c r="K42" s="56"/>
      <c r="L42" s="22"/>
      <c r="M42" s="22"/>
      <c r="N42" s="22"/>
      <c r="O42" s="75">
        <f t="shared" si="13"/>
        <v>382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7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63" t="s">
        <v>48</v>
      </c>
      <c r="B46" s="64"/>
      <c r="C46" s="64"/>
      <c r="D46" s="64"/>
      <c r="O46" s="79" t="s">
        <v>50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87"/>
      <c r="B2" s="86"/>
      <c r="C2" s="83"/>
    </row>
    <row r="3" spans="1:3" ht="15" x14ac:dyDescent="0.25">
      <c r="A3" s="87"/>
      <c r="B3" s="84"/>
      <c r="C3" s="83"/>
    </row>
    <row r="4" spans="1:3" ht="15" x14ac:dyDescent="0.25">
      <c r="A4" s="87"/>
      <c r="B4" s="86"/>
      <c r="C4" s="83"/>
    </row>
    <row r="5" spans="1:3" ht="15" x14ac:dyDescent="0.25">
      <c r="A5" s="87"/>
      <c r="B5" s="85"/>
      <c r="C5" s="83"/>
    </row>
    <row r="6" spans="1:3" ht="15" x14ac:dyDescent="0.25">
      <c r="A6" s="87"/>
      <c r="B6" s="85"/>
      <c r="C6" s="83"/>
    </row>
    <row r="7" spans="1:3" ht="15" x14ac:dyDescent="0.25">
      <c r="A7" s="87"/>
      <c r="B7" s="86"/>
      <c r="C7" s="83"/>
    </row>
    <row r="8" spans="1:3" x14ac:dyDescent="0.2">
      <c r="B8" s="81"/>
      <c r="C8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2020-09-24T17:18:35Z</cp:lastPrinted>
  <dcterms:created xsi:type="dcterms:W3CDTF">2002-03-22T22:12:00Z</dcterms:created>
  <dcterms:modified xsi:type="dcterms:W3CDTF">2020-09-24T17:49:47Z</dcterms:modified>
</cp:coreProperties>
</file>